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gehei\Desktop\"/>
    </mc:Choice>
  </mc:AlternateContent>
  <xr:revisionPtr revIDLastSave="0" documentId="13_ncr:1_{3D39E2E7-B40B-4D06-B98B-9D65DB9D3261}" xr6:coauthVersionLast="47" xr6:coauthVersionMax="47" xr10:uidLastSave="{00000000-0000-0000-0000-000000000000}"/>
  <bookViews>
    <workbookView xWindow="-110" yWindow="-110" windowWidth="19420" windowHeight="10300" tabRatio="552" xr2:uid="{00000000-000D-0000-FFFF-FFFF00000000}"/>
  </bookViews>
  <sheets>
    <sheet name="入場券_プログラム申し込み" sheetId="11" r:id="rId1"/>
  </sheets>
  <definedNames>
    <definedName name="■参加料">入場券_プログラム申し込み!$H$35:$I$41</definedName>
    <definedName name="■集計範囲">入場券_プログラム申し込み!$D$16:$I$21</definedName>
    <definedName name="■部門名">入場券_プログラム申し込み!$H$35:$H$41</definedName>
    <definedName name="■払込金額">入場券_プログラム申し込み!$I$45:$I$48</definedName>
    <definedName name="■枚数">入場券_プログラム申し込み!$H$16:$H$21</definedName>
    <definedName name="★プログラム">入場券_プログラム申し込み!$C$30</definedName>
    <definedName name="★プログラム代">入場券_プログラム申し込み!$F$29</definedName>
    <definedName name="★参加部門">入場券_プログラム申し込み!$C$8</definedName>
    <definedName name="★出演順">入場券_プログラム申し込み!$C$10</definedName>
    <definedName name="★小フェス入場料">入場券_プログラム申し込み!$H$14</definedName>
    <definedName name="★団体名">入場券_プログラム申し込み!$C$12</definedName>
    <definedName name="★入場料" localSheetId="0">入場券_プログラム申し込み!$I$14</definedName>
    <definedName name="_xlnm.Print_Area" localSheetId="0">入場券_プログラム申し込み!$A$1:$K$66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6" i="11" l="1"/>
  <c r="I45" i="11" l="1"/>
  <c r="I47" i="11"/>
  <c r="I21" i="11"/>
  <c r="I20" i="11"/>
  <c r="I19" i="11"/>
  <c r="I18" i="11"/>
  <c r="I17" i="11"/>
  <c r="I16" i="11"/>
  <c r="H22" i="11"/>
  <c r="H46" i="11" l="1"/>
  <c r="F30" i="11"/>
  <c r="D21" i="11"/>
  <c r="D19" i="11"/>
  <c r="D20" i="11"/>
  <c r="D18" i="11"/>
  <c r="D17" i="11"/>
  <c r="H43" i="11"/>
  <c r="I22" i="11" l="1"/>
  <c r="I46" i="11" l="1"/>
  <c r="I48" i="11" s="1"/>
</calcChain>
</file>

<file path=xl/sharedStrings.xml><?xml version="1.0" encoding="utf-8"?>
<sst xmlns="http://schemas.openxmlformats.org/spreadsheetml/2006/main" count="65" uniqueCount="59">
  <si>
    <t>　</t>
    <phoneticPr fontId="5"/>
  </si>
  <si>
    <t>※団体名</t>
    <rPh sb="1" eb="4">
      <t>ダンタ</t>
    </rPh>
    <phoneticPr fontId="4"/>
  </si>
  <si>
    <t>※合計金額</t>
    <rPh sb="1" eb="5">
      <t>ゴウケ</t>
    </rPh>
    <phoneticPr fontId="4"/>
  </si>
  <si>
    <t>≪申し込み≫ 本様式を下記のアドレスにお送りください。</t>
    <rPh sb="1" eb="5">
      <t>モウs</t>
    </rPh>
    <rPh sb="7" eb="11">
      <t>ホン</t>
    </rPh>
    <rPh sb="11" eb="14">
      <t>カキン</t>
    </rPh>
    <rPh sb="20" eb="26">
      <t>オk</t>
    </rPh>
    <phoneticPr fontId="5"/>
  </si>
  <si>
    <t>＜入場券申し込みについて＞</t>
    <rPh sb="1" eb="4">
      <t>ニュウジョ</t>
    </rPh>
    <phoneticPr fontId="5"/>
  </si>
  <si>
    <t>※入場券</t>
    <rPh sb="1" eb="4">
      <t>ニュウジョウ</t>
    </rPh>
    <phoneticPr fontId="4"/>
  </si>
  <si>
    <t>※参加費</t>
    <rPh sb="1" eb="4">
      <t>サンカ</t>
    </rPh>
    <phoneticPr fontId="4"/>
  </si>
  <si>
    <t>後半</t>
    <rPh sb="0" eb="2">
      <t>コウハン</t>
    </rPh>
    <phoneticPr fontId="4"/>
  </si>
  <si>
    <t>前半</t>
    <rPh sb="0" eb="2">
      <t>ゼンハン</t>
    </rPh>
    <phoneticPr fontId="4"/>
  </si>
  <si>
    <t>小計</t>
    <rPh sb="0" eb="2">
      <t>ショウケイ</t>
    </rPh>
    <phoneticPr fontId="4"/>
  </si>
  <si>
    <t>部門</t>
    <rPh sb="0" eb="2">
      <t>ブモン</t>
    </rPh>
    <phoneticPr fontId="4"/>
  </si>
  <si>
    <t>前半後半</t>
    <rPh sb="0" eb="2">
      <t>ゼンハン</t>
    </rPh>
    <rPh sb="2" eb="4">
      <t>コウハン</t>
    </rPh>
    <phoneticPr fontId="4"/>
  </si>
  <si>
    <t>枚数</t>
    <rPh sb="0" eb="2">
      <t>マイスウ</t>
    </rPh>
    <phoneticPr fontId="4"/>
  </si>
  <si>
    <t>金額</t>
    <rPh sb="0" eb="2">
      <t>キンガク</t>
    </rPh>
    <phoneticPr fontId="4"/>
  </si>
  <si>
    <t>実施日</t>
    <rPh sb="0" eb="3">
      <t>ジッシビ</t>
    </rPh>
    <phoneticPr fontId="4"/>
  </si>
  <si>
    <t xml:space="preserve">参加部門 </t>
    <rPh sb="0" eb="2">
      <t>サンカ</t>
    </rPh>
    <rPh sb="2" eb="4">
      <t>ブモン</t>
    </rPh>
    <phoneticPr fontId="5"/>
  </si>
  <si>
    <t xml:space="preserve">出演順 </t>
    <rPh sb="0" eb="3">
      <t>シュツエンジュン</t>
    </rPh>
    <phoneticPr fontId="5"/>
  </si>
  <si>
    <t xml:space="preserve">団体名 </t>
    <rPh sb="0" eb="3">
      <t>ダンタイメイ</t>
    </rPh>
    <phoneticPr fontId="5"/>
  </si>
  <si>
    <t>実施日集計用</t>
    <rPh sb="0" eb="3">
      <t>ジッシビ</t>
    </rPh>
    <rPh sb="3" eb="5">
      <t>シュウケイ</t>
    </rPh>
    <rPh sb="5" eb="6">
      <t>ヨウ</t>
    </rPh>
    <phoneticPr fontId="4"/>
  </si>
  <si>
    <t>２６日（金）</t>
  </si>
  <si>
    <t>＜プログラムの申し込みについて＞</t>
    <phoneticPr fontId="5"/>
  </si>
  <si>
    <t>部</t>
    <rPh sb="0" eb="1">
      <t xml:space="preserve">ブ </t>
    </rPh>
    <phoneticPr fontId="4"/>
  </si>
  <si>
    <t>◎プログラム（３００円）申し込み部数</t>
    <rPh sb="10" eb="11">
      <t>エn</t>
    </rPh>
    <rPh sb="16" eb="17">
      <t xml:space="preserve">ブ </t>
    </rPh>
    <rPh sb="17" eb="18">
      <t>マ</t>
    </rPh>
    <phoneticPr fontId="5"/>
  </si>
  <si>
    <t>◎入場券（吹奏楽コンクール１５００円、小フェス１０００円）申し込み枚数</t>
    <rPh sb="1" eb="4">
      <t>ニュウジョウ</t>
    </rPh>
    <rPh sb="5" eb="8">
      <t>スイソウガク</t>
    </rPh>
    <rPh sb="19" eb="20">
      <t>ショウフェス</t>
    </rPh>
    <rPh sb="27" eb="28">
      <t>１０００エn</t>
    </rPh>
    <phoneticPr fontId="5"/>
  </si>
  <si>
    <t>※プログラム</t>
    <phoneticPr fontId="4"/>
  </si>
  <si>
    <t>必須</t>
    <rPh sb="0" eb="2">
      <t>ヒッス</t>
    </rPh>
    <phoneticPr fontId="4"/>
  </si>
  <si>
    <t>中Ａ（1～11）</t>
  </si>
  <si>
    <t>高Ｂ・中Ｂ</t>
  </si>
  <si>
    <t>小学生</t>
  </si>
  <si>
    <t>中Ａ（12～21）・大学</t>
  </si>
  <si>
    <t>高Ａ（1～11）</t>
  </si>
  <si>
    <t>高Ａ（12～17）・職一</t>
  </si>
  <si>
    <r>
      <t>２</t>
    </r>
    <r>
      <rPr>
        <sz val="16"/>
        <color theme="1"/>
        <rFont val="MS UI Gothic"/>
        <family val="3"/>
        <charset val="128"/>
      </rPr>
      <t>３</t>
    </r>
    <r>
      <rPr>
        <sz val="16"/>
        <color theme="1"/>
        <rFont val="ＭＳ Ｐゴシック (本文)"/>
        <family val="3"/>
        <charset val="128"/>
      </rPr>
      <t>日（金）</t>
    </r>
    <rPh sb="2" eb="3">
      <t>ニチ</t>
    </rPh>
    <rPh sb="4" eb="5">
      <t>キン</t>
    </rPh>
    <phoneticPr fontId="4"/>
  </si>
  <si>
    <t>２４日（土）</t>
    <rPh sb="2" eb="3">
      <t>ニチ</t>
    </rPh>
    <rPh sb="4" eb="5">
      <t>ド</t>
    </rPh>
    <phoneticPr fontId="4"/>
  </si>
  <si>
    <t>２５日（日）</t>
    <rPh sb="2" eb="3">
      <t>ニチ</t>
    </rPh>
    <rPh sb="4" eb="5">
      <t>ニチ</t>
    </rPh>
    <phoneticPr fontId="4"/>
  </si>
  <si>
    <r>
      <t>必須　</t>
    </r>
    <r>
      <rPr>
        <b/>
        <sz val="12"/>
        <color rgb="FFFF0000"/>
        <rFont val="ＭＳ Ｐゴシック"/>
        <family val="3"/>
        <charset val="128"/>
      </rPr>
      <t>（リストから選択）</t>
    </r>
    <rPh sb="0" eb="2">
      <t>ヒッス</t>
    </rPh>
    <rPh sb="9" eb="11">
      <t>センタク</t>
    </rPh>
    <phoneticPr fontId="4"/>
  </si>
  <si>
    <t>小フェス</t>
  </si>
  <si>
    <t>中Ｂ</t>
  </si>
  <si>
    <t>中Ａ</t>
  </si>
  <si>
    <t>高Ｂ</t>
  </si>
  <si>
    <t>高Ａ</t>
  </si>
  <si>
    <t>大学</t>
  </si>
  <si>
    <t>職場一般</t>
  </si>
  <si>
    <t>入場券・リボン・プログラム申込書2024</t>
    <rPh sb="0" eb="3">
      <t>ニュウジョウケン</t>
    </rPh>
    <rPh sb="13" eb="16">
      <t>モウシコミショ</t>
    </rPh>
    <phoneticPr fontId="5"/>
  </si>
  <si>
    <t>※入場券に指定された期日(前半・後半いずれか)のみ入場できます。</t>
    <rPh sb="1" eb="4">
      <t>ニュウジョウ</t>
    </rPh>
    <phoneticPr fontId="4"/>
  </si>
  <si>
    <t>※未就学児は入場券があっても客席内には入れません。ロビーまでの入場になります。</t>
    <rPh sb="8" eb="9">
      <t>ケン</t>
    </rPh>
    <rPh sb="14" eb="17">
      <t>キャクセキナイ</t>
    </rPh>
    <rPh sb="19" eb="20">
      <t>ハイ</t>
    </rPh>
    <rPh sb="31" eb="33">
      <t>ニュウジョウ</t>
    </rPh>
    <phoneticPr fontId="4"/>
  </si>
  <si>
    <t xml:space="preserve">                                               愛媛県吹奏楽連盟事務局　</t>
    <rPh sb="47" eb="49">
      <t>エヒメ</t>
    </rPh>
    <rPh sb="49" eb="50">
      <t>ケン</t>
    </rPh>
    <rPh sb="50" eb="53">
      <t>スイソウガク</t>
    </rPh>
    <rPh sb="53" eb="55">
      <t>レンメイ</t>
    </rPh>
    <rPh sb="55" eb="58">
      <t>ジムキョク</t>
    </rPh>
    <phoneticPr fontId="4"/>
  </si>
  <si>
    <t>入場券・リボン・プログラム申し込み〆切（メール）　</t>
    <rPh sb="0" eb="3">
      <t>ニュウジョウ</t>
    </rPh>
    <phoneticPr fontId="4"/>
  </si>
  <si>
    <t>令和６年　８月５日（月）17:00　愛媛・香川・徳島県代表の各団体</t>
    <rPh sb="10" eb="11">
      <t>ツキ</t>
    </rPh>
    <rPh sb="18" eb="20">
      <t>エヒメ</t>
    </rPh>
    <rPh sb="21" eb="23">
      <t>カガワ</t>
    </rPh>
    <phoneticPr fontId="4"/>
  </si>
  <si>
    <t>令和６年　８月９日（金）17:00　高知県代表の各団体</t>
    <rPh sb="10" eb="11">
      <t>キン</t>
    </rPh>
    <rPh sb="18" eb="20">
      <t>コウチ</t>
    </rPh>
    <phoneticPr fontId="4"/>
  </si>
  <si>
    <t>ehimesuiren@gmail.com</t>
    <phoneticPr fontId="4"/>
  </si>
  <si>
    <t>※出場団体への無料配布はありません。必要数をここで申し込んでください。</t>
    <rPh sb="1" eb="3">
      <t>シュツジョウ</t>
    </rPh>
    <rPh sb="3" eb="5">
      <t>ダンタイ</t>
    </rPh>
    <rPh sb="7" eb="9">
      <t>ムリョウ</t>
    </rPh>
    <rPh sb="9" eb="11">
      <t>ハイフ</t>
    </rPh>
    <rPh sb="18" eb="21">
      <t>ヒツヨウスウ</t>
    </rPh>
    <rPh sb="25" eb="26">
      <t>モウ</t>
    </rPh>
    <rPh sb="27" eb="28">
      <t>コ</t>
    </rPh>
    <phoneticPr fontId="4"/>
  </si>
  <si>
    <t>＜リボン配布数について＞</t>
    <rPh sb="4" eb="7">
      <t>ハイフスウ</t>
    </rPh>
    <phoneticPr fontId="5"/>
  </si>
  <si>
    <t>※出場団体に出演者数＋指揮者１＋引率者１＋補助員２５を当日団体受付時に配布します。</t>
    <rPh sb="1" eb="3">
      <t>シュツジョウ</t>
    </rPh>
    <rPh sb="3" eb="5">
      <t>ダンタイ</t>
    </rPh>
    <rPh sb="6" eb="9">
      <t>シュツエンシャ</t>
    </rPh>
    <rPh sb="9" eb="10">
      <t>スウ</t>
    </rPh>
    <rPh sb="11" eb="14">
      <t>シキシャ</t>
    </rPh>
    <rPh sb="16" eb="19">
      <t>インソツシャ</t>
    </rPh>
    <rPh sb="21" eb="24">
      <t>ホジョイン</t>
    </rPh>
    <rPh sb="27" eb="29">
      <t>トウジツ</t>
    </rPh>
    <rPh sb="29" eb="33">
      <t>ダンタイウケツケ</t>
    </rPh>
    <rPh sb="33" eb="34">
      <t>ジ</t>
    </rPh>
    <rPh sb="35" eb="37">
      <t>ハイフ</t>
    </rPh>
    <phoneticPr fontId="4"/>
  </si>
  <si>
    <t>　 ステージ裏へ入る人は必ず左肩につけてください。</t>
    <rPh sb="6" eb="7">
      <t>ウラ</t>
    </rPh>
    <rPh sb="8" eb="9">
      <t>ハイ</t>
    </rPh>
    <rPh sb="10" eb="11">
      <t>ヒト</t>
    </rPh>
    <rPh sb="12" eb="13">
      <t>カナラ</t>
    </rPh>
    <rPh sb="14" eb="16">
      <t>ヒダリカタ</t>
    </rPh>
    <phoneticPr fontId="4"/>
  </si>
  <si>
    <t>※リボンではロビー・客席には入場できません。ロビー・客席への入場は入場券が必要です。</t>
    <rPh sb="14" eb="16">
      <t>ニュウジョウ</t>
    </rPh>
    <rPh sb="30" eb="32">
      <t>ニュウジョウ</t>
    </rPh>
    <rPh sb="33" eb="36">
      <t>ニュウジョウケン</t>
    </rPh>
    <rPh sb="37" eb="39">
      <t>ヒツヨウ</t>
    </rPh>
    <phoneticPr fontId="4"/>
  </si>
  <si>
    <t>出演者数</t>
    <rPh sb="0" eb="2">
      <t>シュツエン</t>
    </rPh>
    <rPh sb="2" eb="3">
      <t>シャ</t>
    </rPh>
    <rPh sb="3" eb="4">
      <t>スウ</t>
    </rPh>
    <phoneticPr fontId="4"/>
  </si>
  <si>
    <t>合計枚数</t>
    <rPh sb="0" eb="2">
      <t>ゴウケイ</t>
    </rPh>
    <rPh sb="2" eb="4">
      <t>マイスウ</t>
    </rPh>
    <phoneticPr fontId="4"/>
  </si>
  <si>
    <t>人</t>
    <rPh sb="0" eb="1">
      <t>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</si>
</sst>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General\ \ \ \ \ "/>
    <numFmt numFmtId="177" formatCode="0&quot;円&quot;"/>
    <numFmt numFmtId="178" formatCode="#,##0\ &quot;円&quot;"/>
    <numFmt numFmtId="179" formatCode=";;;"/>
    <numFmt numFmtId="180" formatCode="General\ \ "/>
    <numFmt numFmtId="181" formatCode="#,##0\ &quot;枚&quot;"/>
  </numFmts>
  <fonts count="48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5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49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20"/>
      <name val="ＭＳ Ｐゴシック"/>
      <family val="3"/>
      <charset val="128"/>
    </font>
    <font>
      <sz val="10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ajor"/>
    </font>
    <font>
      <sz val="20"/>
      <color rgb="FFFF0000"/>
      <name val="ＭＳ Ｐゴシック"/>
      <family val="2"/>
      <charset val="128"/>
    </font>
    <font>
      <sz val="14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5"/>
      <color theme="0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sz val="12"/>
      <color theme="0"/>
      <name val="ＭＳ Ｐゴシック"/>
      <family val="2"/>
      <charset val="128"/>
    </font>
    <font>
      <u/>
      <sz val="18"/>
      <color indexed="12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2"/>
      <name val="ＭＳ Ｐゴシック (本文)"/>
      <family val="3"/>
      <charset val="128"/>
    </font>
    <font>
      <sz val="36"/>
      <name val="ＭＳ Ｐゴシック"/>
      <family val="3"/>
      <charset val="128"/>
    </font>
    <font>
      <sz val="2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 (本文)"/>
      <family val="3"/>
      <charset val="128"/>
    </font>
    <font>
      <sz val="16"/>
      <name val="ＭＳ Ｐゴシック (本文)"/>
      <family val="3"/>
      <charset val="128"/>
    </font>
    <font>
      <b/>
      <sz val="15"/>
      <color rgb="FFFF0000"/>
      <name val="ＭＳ Ｐゴシック"/>
      <family val="3"/>
      <charset val="128"/>
    </font>
    <font>
      <sz val="16"/>
      <color theme="1"/>
      <name val="MS UI Gothic"/>
      <family val="3"/>
      <charset val="128"/>
    </font>
    <font>
      <b/>
      <sz val="12"/>
      <color rgb="FFFF0000"/>
      <name val="ＭＳ Ｐゴシック"/>
      <family val="3"/>
      <charset val="128"/>
    </font>
    <font>
      <u/>
      <sz val="20"/>
      <color indexed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8"/>
      <name val="ＭＳ Ｐゴシック"/>
      <family val="3"/>
      <charset val="128"/>
    </font>
    <font>
      <sz val="24"/>
      <name val="ＭＳ Ｐゴシック"/>
      <family val="3"/>
      <charset val="128"/>
    </font>
    <font>
      <sz val="1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3">
    <xf numFmtId="0" fontId="0" fillId="0" borderId="0"/>
    <xf numFmtId="0" fontId="6" fillId="0" borderId="0" applyBorder="0" applyAlignment="0">
      <alignment vertical="center"/>
      <protection locked="0"/>
    </xf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6" fillId="0" borderId="0" applyBorder="0">
      <alignment vertical="center"/>
      <protection locked="0"/>
    </xf>
    <xf numFmtId="0" fontId="12" fillId="0" borderId="0" applyBorder="0" applyAlignment="0">
      <alignment vertical="center" shrinkToFit="1"/>
      <protection locked="0"/>
    </xf>
    <xf numFmtId="0" fontId="6" fillId="0" borderId="5" applyBorder="0" applyAlignment="0">
      <alignment vertical="center"/>
    </xf>
    <xf numFmtId="0" fontId="13" fillId="0" borderId="0" applyBorder="0">
      <alignment vertical="center"/>
    </xf>
    <xf numFmtId="0" fontId="6" fillId="0" borderId="0" applyBorder="0" applyAlignment="0">
      <alignment vertical="center"/>
      <protection locked="0"/>
    </xf>
    <xf numFmtId="0" fontId="19" fillId="0" borderId="0">
      <alignment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32">
    <xf numFmtId="0" fontId="0" fillId="0" borderId="0" xfId="0"/>
    <xf numFmtId="0" fontId="3" fillId="0" borderId="13" xfId="11" applyFont="1" applyBorder="1" applyAlignment="1" applyProtection="1">
      <alignment horizontal="center" vertical="center"/>
      <protection locked="0"/>
    </xf>
    <xf numFmtId="178" fontId="17" fillId="0" borderId="0" xfId="11" applyNumberFormat="1" applyFont="1">
      <alignment vertical="center"/>
    </xf>
    <xf numFmtId="0" fontId="34" fillId="0" borderId="4" xfId="11" applyFont="1" applyBorder="1" applyAlignment="1" applyProtection="1">
      <alignment horizontal="center" vertical="center"/>
      <protection locked="0"/>
    </xf>
    <xf numFmtId="0" fontId="19" fillId="0" borderId="0" xfId="11">
      <alignment vertical="center"/>
    </xf>
    <xf numFmtId="0" fontId="26" fillId="0" borderId="0" xfId="11" applyFont="1">
      <alignment vertical="center"/>
    </xf>
    <xf numFmtId="0" fontId="10" fillId="0" borderId="0" xfId="11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11" applyFont="1" applyAlignment="1">
      <alignment horizontal="right" vertical="center"/>
    </xf>
    <xf numFmtId="0" fontId="3" fillId="0" borderId="0" xfId="11" applyFont="1">
      <alignment vertical="center"/>
    </xf>
    <xf numFmtId="0" fontId="28" fillId="0" borderId="0" xfId="11" applyFont="1" applyAlignment="1">
      <alignment horizontal="right" vertical="center"/>
    </xf>
    <xf numFmtId="179" fontId="19" fillId="0" borderId="0" xfId="11" applyNumberFormat="1">
      <alignment vertical="center"/>
    </xf>
    <xf numFmtId="0" fontId="36" fillId="0" borderId="20" xfId="11" applyFont="1" applyBorder="1" applyAlignment="1">
      <alignment horizontal="center" vertical="center"/>
    </xf>
    <xf numFmtId="0" fontId="37" fillId="0" borderId="27" xfId="11" applyFont="1" applyBorder="1" applyAlignment="1">
      <alignment horizontal="center" vertical="center"/>
    </xf>
    <xf numFmtId="0" fontId="37" fillId="0" borderId="26" xfId="11" applyFont="1" applyBorder="1" applyAlignment="1">
      <alignment horizontal="center" vertical="center" shrinkToFit="1"/>
    </xf>
    <xf numFmtId="0" fontId="37" fillId="0" borderId="21" xfId="11" applyFont="1" applyBorder="1" applyAlignment="1">
      <alignment horizontal="center" vertical="center"/>
    </xf>
    <xf numFmtId="0" fontId="38" fillId="0" borderId="37" xfId="11" applyFont="1" applyBorder="1" applyAlignment="1">
      <alignment horizontal="center" vertical="center"/>
    </xf>
    <xf numFmtId="178" fontId="38" fillId="0" borderId="44" xfId="11" applyNumberFormat="1" applyFont="1" applyBorder="1">
      <alignment vertical="center"/>
    </xf>
    <xf numFmtId="0" fontId="38" fillId="0" borderId="39" xfId="11" applyFont="1" applyBorder="1" applyAlignment="1">
      <alignment horizontal="center" vertical="center"/>
    </xf>
    <xf numFmtId="0" fontId="38" fillId="0" borderId="24" xfId="11" applyFont="1" applyBorder="1" applyAlignment="1">
      <alignment horizontal="center" vertical="center"/>
    </xf>
    <xf numFmtId="178" fontId="38" fillId="0" borderId="25" xfId="11" applyNumberFormat="1" applyFont="1" applyBorder="1">
      <alignment vertical="center"/>
    </xf>
    <xf numFmtId="0" fontId="38" fillId="0" borderId="31" xfId="11" applyFont="1" applyBorder="1" applyAlignment="1">
      <alignment horizontal="center" vertical="center"/>
    </xf>
    <xf numFmtId="0" fontId="38" fillId="0" borderId="22" xfId="11" applyFont="1" applyBorder="1" applyAlignment="1">
      <alignment horizontal="center" vertical="center"/>
    </xf>
    <xf numFmtId="178" fontId="38" fillId="0" borderId="23" xfId="11" applyNumberFormat="1" applyFont="1" applyBorder="1">
      <alignment vertical="center"/>
    </xf>
    <xf numFmtId="0" fontId="38" fillId="0" borderId="32" xfId="11" applyFont="1" applyBorder="1" applyAlignment="1">
      <alignment horizontal="center" vertical="center"/>
    </xf>
    <xf numFmtId="0" fontId="38" fillId="0" borderId="33" xfId="11" applyFont="1" applyBorder="1" applyAlignment="1">
      <alignment horizontal="center" vertical="center"/>
    </xf>
    <xf numFmtId="0" fontId="38" fillId="0" borderId="34" xfId="11" applyFont="1" applyBorder="1" applyAlignment="1">
      <alignment horizontal="center" vertical="center"/>
    </xf>
    <xf numFmtId="178" fontId="38" fillId="0" borderId="35" xfId="11" applyNumberFormat="1" applyFont="1" applyBorder="1">
      <alignment vertical="center"/>
    </xf>
    <xf numFmtId="0" fontId="17" fillId="0" borderId="0" xfId="11" applyFont="1" applyAlignment="1">
      <alignment horizontal="center" vertical="center" wrapText="1"/>
    </xf>
    <xf numFmtId="178" fontId="39" fillId="0" borderId="21" xfId="18" applyNumberFormat="1" applyFont="1" applyBorder="1" applyAlignment="1" applyProtection="1"/>
    <xf numFmtId="0" fontId="10" fillId="0" borderId="0" xfId="11" applyFont="1" applyAlignment="1">
      <alignment horizontal="left" vertical="center"/>
    </xf>
    <xf numFmtId="0" fontId="19" fillId="0" borderId="0" xfId="11" applyAlignment="1">
      <alignment horizontal="left" vertical="center"/>
    </xf>
    <xf numFmtId="0" fontId="21" fillId="0" borderId="0" xfId="11" applyFont="1" applyAlignment="1">
      <alignment horizontal="center" vertical="center"/>
    </xf>
    <xf numFmtId="0" fontId="14" fillId="0" borderId="0" xfId="11" applyFont="1" applyAlignment="1">
      <alignment horizontal="center" vertical="center"/>
    </xf>
    <xf numFmtId="0" fontId="26" fillId="0" borderId="0" xfId="11" applyFont="1" applyAlignment="1">
      <alignment horizontal="left" vertical="center"/>
    </xf>
    <xf numFmtId="0" fontId="22" fillId="0" borderId="0" xfId="11" applyFont="1">
      <alignment vertical="center"/>
    </xf>
    <xf numFmtId="0" fontId="32" fillId="0" borderId="0" xfId="11" applyFont="1">
      <alignment vertical="center"/>
    </xf>
    <xf numFmtId="0" fontId="22" fillId="0" borderId="0" xfId="11" applyFont="1" applyAlignment="1">
      <alignment horizontal="center" vertical="center"/>
    </xf>
    <xf numFmtId="0" fontId="17" fillId="0" borderId="16" xfId="11" applyFont="1" applyBorder="1" applyAlignment="1">
      <alignment horizontal="center" vertical="center" wrapText="1"/>
    </xf>
    <xf numFmtId="176" fontId="35" fillId="0" borderId="3" xfId="11" applyNumberFormat="1" applyFont="1" applyBorder="1">
      <alignment vertical="center"/>
    </xf>
    <xf numFmtId="178" fontId="17" fillId="0" borderId="13" xfId="11" applyNumberFormat="1" applyFont="1" applyBorder="1">
      <alignment vertical="center"/>
    </xf>
    <xf numFmtId="0" fontId="17" fillId="0" borderId="0" xfId="11" applyFont="1" applyAlignment="1"/>
    <xf numFmtId="177" fontId="29" fillId="0" borderId="0" xfId="18" applyNumberFormat="1" applyFont="1" applyBorder="1" applyAlignment="1" applyProtection="1"/>
    <xf numFmtId="0" fontId="16" fillId="0" borderId="0" xfId="11" applyFont="1" applyAlignment="1">
      <alignment horizontal="center" vertical="center"/>
    </xf>
    <xf numFmtId="177" fontId="16" fillId="0" borderId="0" xfId="11" applyNumberFormat="1" applyFont="1" applyAlignment="1">
      <alignment horizontal="right" vertical="center"/>
    </xf>
    <xf numFmtId="0" fontId="15" fillId="0" borderId="0" xfId="11" applyFont="1" applyAlignment="1">
      <alignment horizontal="left" vertical="center"/>
    </xf>
    <xf numFmtId="0" fontId="23" fillId="0" borderId="9" xfId="11" applyFont="1" applyBorder="1" applyAlignment="1">
      <alignment horizontal="left" vertical="center"/>
    </xf>
    <xf numFmtId="0" fontId="23" fillId="0" borderId="15" xfId="11" applyFont="1" applyBorder="1" applyAlignment="1">
      <alignment horizontal="left" vertical="center"/>
    </xf>
    <xf numFmtId="0" fontId="23" fillId="0" borderId="7" xfId="11" applyFont="1" applyBorder="1" applyAlignment="1">
      <alignment horizontal="left" vertical="center"/>
    </xf>
    <xf numFmtId="0" fontId="23" fillId="0" borderId="0" xfId="11" applyFont="1" applyAlignment="1">
      <alignment horizontal="left" vertical="center"/>
    </xf>
    <xf numFmtId="0" fontId="15" fillId="0" borderId="11" xfId="11" applyFont="1" applyBorder="1" applyAlignment="1">
      <alignment horizontal="left" vertical="center"/>
    </xf>
    <xf numFmtId="178" fontId="16" fillId="0" borderId="10" xfId="11" applyNumberFormat="1" applyFont="1" applyBorder="1" applyAlignment="1">
      <alignment horizontal="right" vertical="center"/>
    </xf>
    <xf numFmtId="178" fontId="16" fillId="0" borderId="0" xfId="11" applyNumberFormat="1" applyFont="1" applyAlignment="1">
      <alignment horizontal="right" vertical="center"/>
    </xf>
    <xf numFmtId="0" fontId="30" fillId="0" borderId="0" xfId="11" applyFont="1" applyAlignment="1">
      <alignment horizontal="left" vertical="center"/>
    </xf>
    <xf numFmtId="0" fontId="30" fillId="0" borderId="0" xfId="11" applyFont="1" applyAlignment="1">
      <alignment horizontal="right" vertical="center" shrinkToFit="1"/>
    </xf>
    <xf numFmtId="178" fontId="33" fillId="0" borderId="10" xfId="0" applyNumberFormat="1" applyFont="1" applyBorder="1" applyAlignment="1">
      <alignment vertical="center"/>
    </xf>
    <xf numFmtId="0" fontId="18" fillId="0" borderId="0" xfId="11" applyFont="1" applyAlignment="1">
      <alignment horizontal="left" vertical="center"/>
    </xf>
    <xf numFmtId="178" fontId="33" fillId="0" borderId="12" xfId="0" applyNumberFormat="1" applyFont="1" applyBorder="1" applyAlignment="1">
      <alignment vertical="center"/>
    </xf>
    <xf numFmtId="0" fontId="23" fillId="0" borderId="1" xfId="11" applyFont="1" applyBorder="1" applyAlignment="1">
      <alignment horizontal="left" vertical="center"/>
    </xf>
    <xf numFmtId="0" fontId="23" fillId="0" borderId="2" xfId="11" applyFont="1" applyBorder="1" applyAlignment="1">
      <alignment horizontal="left" vertical="center"/>
    </xf>
    <xf numFmtId="0" fontId="19" fillId="0" borderId="19" xfId="11" applyBorder="1" applyAlignment="1">
      <alignment horizontal="left" vertical="center"/>
    </xf>
    <xf numFmtId="178" fontId="33" fillId="0" borderId="13" xfId="0" applyNumberFormat="1" applyFont="1" applyBorder="1" applyAlignment="1">
      <alignment vertical="center"/>
    </xf>
    <xf numFmtId="0" fontId="10" fillId="0" borderId="7" xfId="11" applyFont="1" applyBorder="1">
      <alignment vertical="center"/>
    </xf>
    <xf numFmtId="0" fontId="31" fillId="0" borderId="0" xfId="4" applyFont="1" applyBorder="1" applyAlignment="1" applyProtection="1">
      <alignment vertical="center"/>
    </xf>
    <xf numFmtId="0" fontId="19" fillId="0" borderId="11" xfId="11" applyBorder="1">
      <alignment vertical="center"/>
    </xf>
    <xf numFmtId="0" fontId="24" fillId="0" borderId="0" xfId="0" applyFont="1" applyAlignment="1">
      <alignment vertical="center"/>
    </xf>
    <xf numFmtId="0" fontId="40" fillId="0" borderId="0" xfId="11" applyFont="1" applyAlignment="1">
      <alignment horizontal="left" vertical="center" indent="1"/>
    </xf>
    <xf numFmtId="180" fontId="38" fillId="0" borderId="12" xfId="11" applyNumberFormat="1" applyFont="1" applyBorder="1" applyAlignment="1" applyProtection="1">
      <alignment vertical="center" shrinkToFit="1"/>
      <protection locked="0"/>
    </xf>
    <xf numFmtId="180" fontId="38" fillId="0" borderId="24" xfId="11" applyNumberFormat="1" applyFont="1" applyBorder="1" applyAlignment="1" applyProtection="1">
      <alignment vertical="center" shrinkToFit="1"/>
      <protection locked="0"/>
    </xf>
    <xf numFmtId="180" fontId="38" fillId="0" borderId="22" xfId="11" applyNumberFormat="1" applyFont="1" applyBorder="1" applyAlignment="1" applyProtection="1">
      <alignment vertical="center" shrinkToFit="1"/>
      <protection locked="0"/>
    </xf>
    <xf numFmtId="180" fontId="38" fillId="0" borderId="34" xfId="11" applyNumberFormat="1" applyFont="1" applyBorder="1" applyAlignment="1" applyProtection="1">
      <alignment vertical="center" shrinkToFit="1"/>
      <protection locked="0"/>
    </xf>
    <xf numFmtId="180" fontId="39" fillId="0" borderId="26" xfId="11" applyNumberFormat="1" applyFont="1" applyBorder="1" applyAlignment="1">
      <alignment horizontal="right" vertical="center"/>
    </xf>
    <xf numFmtId="0" fontId="10" fillId="0" borderId="0" xfId="11" applyFont="1" applyAlignment="1">
      <alignment horizontal="left" vertical="center" wrapText="1"/>
    </xf>
    <xf numFmtId="0" fontId="10" fillId="0" borderId="10" xfId="11" applyFont="1" applyBorder="1" applyAlignment="1">
      <alignment horizontal="left" vertical="center"/>
    </xf>
    <xf numFmtId="0" fontId="10" fillId="0" borderId="10" xfId="11" applyFont="1" applyBorder="1" applyAlignment="1">
      <alignment horizontal="right" vertical="center"/>
    </xf>
    <xf numFmtId="0" fontId="25" fillId="0" borderId="6" xfId="11" applyFont="1" applyBorder="1" applyAlignment="1">
      <alignment horizontal="center" vertical="center" wrapText="1"/>
    </xf>
    <xf numFmtId="0" fontId="25" fillId="0" borderId="3" xfId="11" applyFont="1" applyBorder="1" applyAlignment="1">
      <alignment horizontal="center" vertical="center" wrapText="1"/>
    </xf>
    <xf numFmtId="0" fontId="20" fillId="0" borderId="0" xfId="11" applyFont="1" applyAlignment="1">
      <alignment horizontal="center" vertical="center"/>
    </xf>
    <xf numFmtId="0" fontId="43" fillId="0" borderId="0" xfId="4" applyFont="1" applyBorder="1" applyAlignment="1" applyProtection="1">
      <alignment vertical="center"/>
    </xf>
    <xf numFmtId="0" fontId="27" fillId="0" borderId="4" xfId="11" applyFont="1" applyBorder="1" applyAlignment="1">
      <alignment horizontal="left" vertical="center"/>
    </xf>
    <xf numFmtId="0" fontId="25" fillId="0" borderId="0" xfId="11" applyFont="1" applyAlignment="1">
      <alignment horizontal="center" vertical="center" wrapText="1"/>
    </xf>
    <xf numFmtId="0" fontId="1" fillId="0" borderId="0" xfId="11" applyFont="1" applyAlignment="1">
      <alignment horizontal="left" vertical="center"/>
    </xf>
    <xf numFmtId="0" fontId="22" fillId="0" borderId="0" xfId="11" applyFont="1" applyAlignment="1">
      <alignment horizontal="left" vertical="center"/>
    </xf>
    <xf numFmtId="0" fontId="2" fillId="0" borderId="0" xfId="11" applyFont="1" applyAlignment="1">
      <alignment horizontal="center" vertical="center"/>
    </xf>
    <xf numFmtId="0" fontId="44" fillId="0" borderId="0" xfId="11" applyFont="1" applyAlignment="1">
      <alignment horizontal="left" vertical="center"/>
    </xf>
    <xf numFmtId="0" fontId="45" fillId="0" borderId="4" xfId="11" applyFont="1" applyBorder="1" applyAlignment="1" applyProtection="1">
      <alignment horizontal="center" vertical="center"/>
      <protection locked="0"/>
    </xf>
    <xf numFmtId="176" fontId="46" fillId="0" borderId="6" xfId="11" applyNumberFormat="1" applyFont="1" applyBorder="1">
      <alignment vertical="center"/>
    </xf>
    <xf numFmtId="0" fontId="47" fillId="0" borderId="0" xfId="11" applyFont="1">
      <alignment vertical="center"/>
    </xf>
    <xf numFmtId="0" fontId="38" fillId="0" borderId="42" xfId="11" applyFont="1" applyBorder="1" applyAlignment="1">
      <alignment horizontal="left" vertical="center" indent="1" shrinkToFit="1"/>
    </xf>
    <xf numFmtId="0" fontId="38" fillId="0" borderId="43" xfId="11" applyFont="1" applyBorder="1" applyAlignment="1">
      <alignment horizontal="left" vertical="center" indent="1" shrinkToFit="1"/>
    </xf>
    <xf numFmtId="0" fontId="38" fillId="0" borderId="40" xfId="11" applyFont="1" applyBorder="1" applyAlignment="1">
      <alignment horizontal="left" vertical="center" indent="1" shrinkToFit="1"/>
    </xf>
    <xf numFmtId="0" fontId="38" fillId="0" borderId="41" xfId="11" applyFont="1" applyBorder="1" applyAlignment="1">
      <alignment horizontal="left" vertical="center" indent="1" shrinkToFit="1"/>
    </xf>
    <xf numFmtId="0" fontId="38" fillId="0" borderId="34" xfId="11" applyFont="1" applyBorder="1" applyAlignment="1">
      <alignment horizontal="left" vertical="center" indent="1" shrinkToFit="1"/>
    </xf>
    <xf numFmtId="0" fontId="37" fillId="0" borderId="26" xfId="11" applyFont="1" applyBorder="1" applyAlignment="1">
      <alignment horizontal="center" vertical="center" wrapText="1"/>
    </xf>
    <xf numFmtId="0" fontId="37" fillId="0" borderId="27" xfId="11" applyFont="1" applyBorder="1" applyAlignment="1">
      <alignment horizontal="center" vertical="center" wrapText="1"/>
    </xf>
    <xf numFmtId="0" fontId="3" fillId="0" borderId="4" xfId="11" applyFont="1" applyBorder="1" applyAlignment="1" applyProtection="1">
      <alignment horizontal="left" vertical="center" indent="1"/>
      <protection locked="0"/>
    </xf>
    <xf numFmtId="0" fontId="3" fillId="0" borderId="6" xfId="11" applyFont="1" applyBorder="1" applyAlignment="1" applyProtection="1">
      <alignment horizontal="left" vertical="center" indent="1"/>
      <protection locked="0"/>
    </xf>
    <xf numFmtId="0" fontId="3" fillId="0" borderId="3" xfId="11" applyFont="1" applyBorder="1" applyAlignment="1" applyProtection="1">
      <alignment horizontal="left" vertical="center" indent="1"/>
      <protection locked="0"/>
    </xf>
    <xf numFmtId="0" fontId="38" fillId="0" borderId="36" xfId="11" applyFont="1" applyBorder="1" applyAlignment="1">
      <alignment horizontal="center" vertical="center"/>
    </xf>
    <xf numFmtId="0" fontId="38" fillId="0" borderId="29" xfId="11" applyFont="1" applyBorder="1" applyAlignment="1">
      <alignment horizontal="center" vertical="center"/>
    </xf>
    <xf numFmtId="0" fontId="38" fillId="0" borderId="38" xfId="11" applyFont="1" applyBorder="1" applyAlignment="1">
      <alignment horizontal="left" vertical="center" indent="1" shrinkToFit="1"/>
    </xf>
    <xf numFmtId="0" fontId="38" fillId="0" borderId="37" xfId="11" applyFont="1" applyBorder="1" applyAlignment="1">
      <alignment horizontal="left" vertical="center" indent="1" shrinkToFit="1"/>
    </xf>
    <xf numFmtId="0" fontId="10" fillId="0" borderId="1" xfId="11" applyFont="1" applyBorder="1" applyAlignment="1">
      <alignment horizontal="left" vertical="center"/>
    </xf>
    <xf numFmtId="0" fontId="10" fillId="0" borderId="2" xfId="11" applyFont="1" applyBorder="1" applyAlignment="1">
      <alignment horizontal="left" vertical="center"/>
    </xf>
    <xf numFmtId="0" fontId="10" fillId="0" borderId="18" xfId="11" applyFont="1" applyBorder="1" applyAlignment="1">
      <alignment horizontal="left" vertical="center"/>
    </xf>
    <xf numFmtId="181" fontId="45" fillId="0" borderId="26" xfId="11" applyNumberFormat="1" applyFont="1" applyBorder="1" applyAlignment="1">
      <alignment horizontal="center" vertical="center"/>
    </xf>
    <xf numFmtId="181" fontId="45" fillId="0" borderId="6" xfId="11" applyNumberFormat="1" applyFont="1" applyBorder="1" applyAlignment="1">
      <alignment horizontal="center" vertical="center"/>
    </xf>
    <xf numFmtId="181" fontId="45" fillId="0" borderId="3" xfId="11" applyNumberFormat="1" applyFont="1" applyBorder="1" applyAlignment="1">
      <alignment horizontal="center" vertical="center"/>
    </xf>
    <xf numFmtId="0" fontId="17" fillId="2" borderId="0" xfId="11" applyFont="1" applyFill="1" applyAlignment="1">
      <alignment horizontal="center" vertical="center"/>
    </xf>
    <xf numFmtId="0" fontId="16" fillId="0" borderId="0" xfId="11" applyFont="1" applyAlignment="1">
      <alignment horizontal="center" vertical="center"/>
    </xf>
    <xf numFmtId="0" fontId="9" fillId="0" borderId="0" xfId="11" applyFont="1" applyAlignment="1">
      <alignment horizontal="left" vertical="center"/>
    </xf>
    <xf numFmtId="0" fontId="10" fillId="0" borderId="0" xfId="11" applyFont="1" applyAlignment="1">
      <alignment horizontal="left" vertical="center" wrapText="1"/>
    </xf>
    <xf numFmtId="0" fontId="10" fillId="0" borderId="0" xfId="11" applyFont="1" applyAlignment="1">
      <alignment horizontal="left" vertical="center"/>
    </xf>
    <xf numFmtId="0" fontId="15" fillId="0" borderId="8" xfId="11" applyFont="1" applyBorder="1" applyAlignment="1">
      <alignment horizontal="center" vertical="center" shrinkToFit="1"/>
    </xf>
    <xf numFmtId="0" fontId="15" fillId="0" borderId="14" xfId="11" applyFont="1" applyBorder="1" applyAlignment="1">
      <alignment horizontal="center" vertical="center" shrinkToFit="1"/>
    </xf>
    <xf numFmtId="0" fontId="10" fillId="0" borderId="0" xfId="11" applyFont="1" applyAlignment="1">
      <alignment horizontal="left" vertical="distributed" wrapText="1"/>
    </xf>
    <xf numFmtId="0" fontId="17" fillId="0" borderId="0" xfId="11" applyFont="1" applyAlignment="1">
      <alignment horizontal="center" vertical="center"/>
    </xf>
    <xf numFmtId="0" fontId="27" fillId="0" borderId="0" xfId="11" applyFont="1" applyAlignment="1">
      <alignment horizontal="left" vertical="center" wrapText="1"/>
    </xf>
    <xf numFmtId="0" fontId="27" fillId="0" borderId="4" xfId="11" applyFont="1" applyBorder="1" applyAlignment="1">
      <alignment horizontal="left" vertical="center"/>
    </xf>
    <xf numFmtId="0" fontId="27" fillId="0" borderId="6" xfId="11" applyFont="1" applyBorder="1" applyAlignment="1">
      <alignment horizontal="left" vertical="center"/>
    </xf>
    <xf numFmtId="0" fontId="27" fillId="0" borderId="3" xfId="11" applyFont="1" applyBorder="1" applyAlignment="1">
      <alignment horizontal="left" vertical="center"/>
    </xf>
    <xf numFmtId="0" fontId="10" fillId="0" borderId="9" xfId="11" applyFont="1" applyBorder="1" applyAlignment="1">
      <alignment horizontal="left" vertical="center"/>
    </xf>
    <xf numFmtId="0" fontId="10" fillId="0" borderId="17" xfId="11" applyFont="1" applyBorder="1" applyAlignment="1">
      <alignment horizontal="left" vertical="center"/>
    </xf>
    <xf numFmtId="0" fontId="10" fillId="0" borderId="15" xfId="11" applyFont="1" applyBorder="1" applyAlignment="1">
      <alignment horizontal="left" vertical="center"/>
    </xf>
    <xf numFmtId="0" fontId="22" fillId="0" borderId="0" xfId="11" applyFont="1" applyAlignment="1">
      <alignment horizontal="left" vertical="center"/>
    </xf>
    <xf numFmtId="0" fontId="44" fillId="0" borderId="45" xfId="11" applyFont="1" applyBorder="1" applyAlignment="1">
      <alignment horizontal="center" vertical="center"/>
    </xf>
    <xf numFmtId="176" fontId="39" fillId="0" borderId="4" xfId="11" applyNumberFormat="1" applyFont="1" applyBorder="1" applyAlignment="1">
      <alignment horizontal="center" vertical="center"/>
    </xf>
    <xf numFmtId="176" fontId="39" fillId="0" borderId="6" xfId="11" applyNumberFormat="1" applyFont="1" applyBorder="1" applyAlignment="1">
      <alignment horizontal="center" vertical="center"/>
    </xf>
    <xf numFmtId="176" fontId="39" fillId="0" borderId="27" xfId="11" applyNumberFormat="1" applyFont="1" applyBorder="1" applyAlignment="1">
      <alignment horizontal="center" vertical="center"/>
    </xf>
    <xf numFmtId="0" fontId="20" fillId="0" borderId="0" xfId="11" applyFont="1" applyAlignment="1">
      <alignment horizontal="center" vertical="center"/>
    </xf>
    <xf numFmtId="0" fontId="38" fillId="0" borderId="28" xfId="11" applyFont="1" applyBorder="1" applyAlignment="1">
      <alignment horizontal="center" vertical="center"/>
    </xf>
    <xf numFmtId="0" fontId="38" fillId="0" borderId="30" xfId="11" applyFont="1" applyBorder="1" applyAlignment="1">
      <alignment horizontal="center" vertical="center"/>
    </xf>
  </cellXfs>
  <cellStyles count="23">
    <cellStyle name="ハイパーリンク" xfId="2" builtinId="8" hidden="1"/>
    <cellStyle name="ハイパーリンク" xfId="4" builtinId="8"/>
    <cellStyle name="桁区切り" xfId="18" builtinId="6"/>
    <cellStyle name="選択肢" xfId="9" xr:uid="{00000000-0005-0000-0000-000003000000}"/>
    <cellStyle name="入力表示欄" xfId="8" xr:uid="{00000000-0005-0000-0000-000004000000}"/>
    <cellStyle name="入力欄１" xfId="6" xr:uid="{00000000-0005-0000-0000-000005000000}"/>
    <cellStyle name="入力欄２" xfId="1" xr:uid="{00000000-0005-0000-0000-000006000000}"/>
    <cellStyle name="入力欄３" xfId="7" xr:uid="{00000000-0005-0000-0000-000007000000}"/>
    <cellStyle name="入力欄４" xfId="10" xr:uid="{00000000-0005-0000-0000-000008000000}"/>
    <cellStyle name="標準" xfId="0" builtinId="0"/>
    <cellStyle name="標準 2" xfId="11" xr:uid="{00000000-0005-0000-0000-00000A000000}"/>
    <cellStyle name="表示済みのハイパーリンク" xfId="3" builtinId="9" hidden="1"/>
    <cellStyle name="表示済みのハイパーリンク" xfId="5" builtinId="9" hidden="1"/>
    <cellStyle name="表示済みのハイパーリンク" xfId="12" builtinId="9" hidden="1"/>
    <cellStyle name="表示済みのハイパーリンク" xfId="13" builtinId="9" hidden="1"/>
    <cellStyle name="表示済みのハイパーリンク" xfId="14" builtinId="9" hidden="1"/>
    <cellStyle name="表示済みのハイパーリンク" xfId="15" builtinId="9" hidden="1"/>
    <cellStyle name="表示済みのハイパーリンク" xfId="16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0" builtinId="9" hidden="1"/>
    <cellStyle name="表示済みのハイパーリンク" xfId="21" builtinId="9" hidden="1"/>
    <cellStyle name="表示済みのハイパーリンク" xfId="22" builtinId="9" hidden="1"/>
  </cellStyles>
  <dxfs count="8">
    <dxf>
      <font>
        <color theme="0"/>
      </font>
    </dxf>
    <dxf>
      <font>
        <color theme="0"/>
      </font>
    </dxf>
    <dxf>
      <fill>
        <patternFill>
          <bgColor rgb="FFCCECFF"/>
        </patternFill>
      </fill>
    </dxf>
    <dxf>
      <font>
        <color theme="0"/>
      </font>
    </dxf>
    <dxf>
      <font>
        <color theme="0"/>
      </font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</dxfs>
  <tableStyles count="0" defaultTableStyle="TableStyleMedium9" defaultPivotStyle="PivotStyleMedium4"/>
  <colors>
    <mruColors>
      <color rgb="FFCCECFF"/>
      <color rgb="FFFFFFCC"/>
      <color rgb="FFBDF2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42333</xdr:colOff>
      <xdr:row>42</xdr:row>
      <xdr:rowOff>19426</xdr:rowOff>
    </xdr:from>
    <xdr:ext cx="3344333" cy="132465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E9C913B-D63E-4367-969F-7D8145AA1E5B}"/>
            </a:ext>
          </a:extLst>
        </xdr:cNvPr>
        <xdr:cNvSpPr txBox="1"/>
      </xdr:nvSpPr>
      <xdr:spPr>
        <a:xfrm>
          <a:off x="254000" y="9142259"/>
          <a:ext cx="3344333" cy="1324658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pPr>
            <a:lnSpc>
              <a:spcPts val="1600"/>
            </a:lnSpc>
          </a:pPr>
          <a:r>
            <a:rPr kumimoji="1" lang="ja-JP" altLang="en-US" sz="1400" b="0">
              <a:latin typeface="游ゴシック体 ミディアム"/>
              <a:ea typeface="游ゴシック体 ミディアム"/>
              <a:cs typeface="游ゴシック体 ミディアム"/>
            </a:rPr>
            <a:t>右の合計金額を下記へ振り込んでください。</a:t>
          </a:r>
          <a:endParaRPr kumimoji="1" lang="en-US" altLang="ja-JP" sz="1400" b="0">
            <a:latin typeface="游ゴシック体 ミディアム"/>
            <a:ea typeface="游ゴシック体 ミディアム"/>
            <a:cs typeface="游ゴシック体 ミディアム"/>
          </a:endParaRPr>
        </a:p>
        <a:p>
          <a:pPr>
            <a:lnSpc>
              <a:spcPts val="1600"/>
            </a:lnSpc>
          </a:pPr>
          <a:endParaRPr kumimoji="1" lang="en-US" altLang="ja-JP" sz="1400" b="0">
            <a:latin typeface="游ゴシック体 ミディアム"/>
            <a:ea typeface="游ゴシック体 ミディアム"/>
            <a:cs typeface="游ゴシック体 ミディアム"/>
          </a:endParaRPr>
        </a:p>
        <a:p>
          <a:pPr>
            <a:lnSpc>
              <a:spcPts val="1600"/>
            </a:lnSpc>
          </a:pPr>
          <a:r>
            <a:rPr kumimoji="1" lang="ja-JP" altLang="en-US" sz="1400" b="0">
              <a:latin typeface="游ゴシック体 ミディアム"/>
              <a:ea typeface="游ゴシック体 ミディアム"/>
              <a:cs typeface="游ゴシック体 ミディアム"/>
            </a:rPr>
            <a:t>伊予銀行桑原支店　普通　</a:t>
          </a:r>
          <a:r>
            <a:rPr kumimoji="1" lang="en-US" altLang="ja-JP" sz="1400" b="0">
              <a:latin typeface="游ゴシック体 ミディアム"/>
              <a:ea typeface="游ゴシック体 ミディアム"/>
              <a:cs typeface="游ゴシック体 ミディアム"/>
            </a:rPr>
            <a:t>1136869</a:t>
          </a:r>
        </a:p>
        <a:p>
          <a:pPr>
            <a:lnSpc>
              <a:spcPts val="1600"/>
            </a:lnSpc>
          </a:pPr>
          <a:endParaRPr kumimoji="1" lang="en-US" altLang="ja-JP" sz="1400" b="0">
            <a:latin typeface="游ゴシック体 ミディアム"/>
            <a:ea typeface="游ゴシック体 ミディアム"/>
            <a:cs typeface="游ゴシック体 ミディアム"/>
          </a:endParaRPr>
        </a:p>
        <a:p>
          <a:pPr>
            <a:lnSpc>
              <a:spcPts val="1600"/>
            </a:lnSpc>
          </a:pPr>
          <a:r>
            <a:rPr kumimoji="1" lang="ja-JP" altLang="en-US" sz="1200" b="0">
              <a:latin typeface="游ゴシック体 ミディアム"/>
              <a:ea typeface="游ゴシック体 ミディアム"/>
              <a:cs typeface="游ゴシック体 ミディアム"/>
            </a:rPr>
            <a:t>四国吹奏楽連盟　総務・財務　松田直人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himesuire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66"/>
  <sheetViews>
    <sheetView showZeros="0" tabSelected="1" zoomScale="90" zoomScaleNormal="90" workbookViewId="0">
      <selection activeCell="C8" sqref="C8:E8"/>
    </sheetView>
  </sheetViews>
  <sheetFormatPr defaultColWidth="11.5" defaultRowHeight="13"/>
  <cols>
    <col min="1" max="1" width="2.75" style="4" customWidth="1"/>
    <col min="2" max="2" width="12.25" style="4" customWidth="1"/>
    <col min="3" max="3" width="18" style="4" customWidth="1"/>
    <col min="4" max="4" width="18" style="4" hidden="1" customWidth="1"/>
    <col min="5" max="5" width="15.75" style="4" customWidth="1"/>
    <col min="6" max="6" width="15.5" style="4" bestFit="1" customWidth="1"/>
    <col min="7" max="7" width="8" style="4" customWidth="1"/>
    <col min="8" max="8" width="12.25" style="4" customWidth="1"/>
    <col min="9" max="9" width="16" style="4" customWidth="1"/>
    <col min="10" max="10" width="9.75" style="4" customWidth="1"/>
    <col min="11" max="11" width="3" style="4" customWidth="1"/>
    <col min="12" max="16384" width="11.5" style="4"/>
  </cols>
  <sheetData>
    <row r="1" spans="1:11" ht="30" customHeight="1">
      <c r="A1" s="77"/>
      <c r="B1" s="116" t="s">
        <v>43</v>
      </c>
      <c r="C1" s="116"/>
      <c r="D1" s="116"/>
      <c r="E1" s="116"/>
      <c r="F1" s="116"/>
      <c r="G1" s="116"/>
      <c r="H1" s="116"/>
      <c r="I1" s="116"/>
      <c r="J1" s="116"/>
      <c r="K1" s="77"/>
    </row>
    <row r="2" spans="1:11" ht="10.9" customHeigh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ht="33" customHeight="1">
      <c r="B3" s="108" t="s">
        <v>4</v>
      </c>
      <c r="C3" s="108"/>
      <c r="D3" s="108"/>
      <c r="E3" s="108"/>
      <c r="F3" s="108"/>
      <c r="G3" s="108"/>
      <c r="H3" s="108"/>
      <c r="I3" s="108"/>
      <c r="J3" s="108"/>
    </row>
    <row r="4" spans="1:11" ht="21" customHeight="1">
      <c r="B4" s="5"/>
    </row>
    <row r="5" spans="1:11" ht="21" customHeight="1">
      <c r="B5" s="6" t="s">
        <v>44</v>
      </c>
    </row>
    <row r="6" spans="1:11" ht="21" customHeight="1">
      <c r="B6" s="6" t="s">
        <v>45</v>
      </c>
    </row>
    <row r="7" spans="1:11" ht="10.15" customHeight="1" thickBot="1">
      <c r="B7" s="6"/>
      <c r="I7" s="7"/>
    </row>
    <row r="8" spans="1:11" ht="25.5" customHeight="1" thickBot="1">
      <c r="B8" s="8" t="s">
        <v>15</v>
      </c>
      <c r="C8" s="95"/>
      <c r="D8" s="96"/>
      <c r="E8" s="97"/>
      <c r="F8" s="66" t="s">
        <v>35</v>
      </c>
      <c r="G8" s="9"/>
      <c r="H8" s="10"/>
      <c r="I8" s="9"/>
      <c r="J8" s="9"/>
    </row>
    <row r="9" spans="1:11" ht="10.15" customHeight="1" thickBot="1">
      <c r="B9" s="6"/>
      <c r="I9" s="7"/>
    </row>
    <row r="10" spans="1:11" ht="25.5" customHeight="1" thickBot="1">
      <c r="B10" s="8" t="s">
        <v>16</v>
      </c>
      <c r="C10" s="1"/>
      <c r="D10" s="9"/>
      <c r="E10" s="66" t="s">
        <v>25</v>
      </c>
      <c r="F10" s="9"/>
      <c r="G10" s="9"/>
      <c r="H10" s="10"/>
      <c r="I10" s="9"/>
      <c r="J10" s="9"/>
    </row>
    <row r="11" spans="1:11" ht="10.15" customHeight="1" thickBot="1">
      <c r="B11" s="6"/>
      <c r="I11" s="7"/>
    </row>
    <row r="12" spans="1:11" ht="25.5" customHeight="1" thickBot="1">
      <c r="B12" s="8" t="s">
        <v>17</v>
      </c>
      <c r="C12" s="95"/>
      <c r="D12" s="96"/>
      <c r="E12" s="96"/>
      <c r="F12" s="96"/>
      <c r="G12" s="96"/>
      <c r="H12" s="97"/>
      <c r="I12" s="66" t="s">
        <v>25</v>
      </c>
      <c r="J12" s="9"/>
    </row>
    <row r="13" spans="1:11" ht="10.9" customHeight="1"/>
    <row r="14" spans="1:11" ht="24" customHeight="1" thickBot="1">
      <c r="B14" s="6" t="s">
        <v>23</v>
      </c>
      <c r="H14" s="11">
        <v>1000</v>
      </c>
      <c r="I14" s="11">
        <v>1500</v>
      </c>
    </row>
    <row r="15" spans="1:11" ht="22.9" customHeight="1" thickBot="1">
      <c r="B15" s="6"/>
      <c r="C15" s="12" t="s">
        <v>14</v>
      </c>
      <c r="D15" s="13" t="s">
        <v>18</v>
      </c>
      <c r="E15" s="13" t="s">
        <v>11</v>
      </c>
      <c r="F15" s="93" t="s">
        <v>10</v>
      </c>
      <c r="G15" s="94"/>
      <c r="H15" s="14" t="s">
        <v>12</v>
      </c>
      <c r="I15" s="15" t="s">
        <v>13</v>
      </c>
    </row>
    <row r="16" spans="1:11" ht="27" customHeight="1">
      <c r="B16" s="6"/>
      <c r="C16" s="98" t="s">
        <v>32</v>
      </c>
      <c r="D16" s="16" t="s">
        <v>19</v>
      </c>
      <c r="E16" s="16" t="s">
        <v>8</v>
      </c>
      <c r="F16" s="100" t="s">
        <v>27</v>
      </c>
      <c r="G16" s="101"/>
      <c r="H16" s="67"/>
      <c r="I16" s="17">
        <f t="shared" ref="I16:I21" si="0">IF(LEFT(F16,1)="小",★小フェス入場料,★入場料)*H16</f>
        <v>0</v>
      </c>
    </row>
    <row r="17" spans="1:10" ht="27" customHeight="1" thickBot="1">
      <c r="B17" s="6"/>
      <c r="C17" s="99"/>
      <c r="D17" s="18" t="str">
        <f>C16</f>
        <v>２３日（金）</v>
      </c>
      <c r="E17" s="19" t="s">
        <v>7</v>
      </c>
      <c r="F17" s="88" t="s">
        <v>28</v>
      </c>
      <c r="G17" s="89"/>
      <c r="H17" s="68"/>
      <c r="I17" s="20">
        <f t="shared" si="0"/>
        <v>0</v>
      </c>
    </row>
    <row r="18" spans="1:10" ht="27" customHeight="1" thickTop="1">
      <c r="B18" s="6"/>
      <c r="C18" s="130" t="s">
        <v>33</v>
      </c>
      <c r="D18" s="21" t="str">
        <f>C18</f>
        <v>２４日（土）</v>
      </c>
      <c r="E18" s="22" t="s">
        <v>8</v>
      </c>
      <c r="F18" s="90" t="s">
        <v>26</v>
      </c>
      <c r="G18" s="91"/>
      <c r="H18" s="69"/>
      <c r="I18" s="23">
        <f t="shared" si="0"/>
        <v>0</v>
      </c>
    </row>
    <row r="19" spans="1:10" ht="27" customHeight="1" thickBot="1">
      <c r="B19" s="6"/>
      <c r="C19" s="99"/>
      <c r="D19" s="24" t="str">
        <f>C18</f>
        <v>２４日（土）</v>
      </c>
      <c r="E19" s="19" t="s">
        <v>7</v>
      </c>
      <c r="F19" s="88" t="s">
        <v>29</v>
      </c>
      <c r="G19" s="89"/>
      <c r="H19" s="68"/>
      <c r="I19" s="20">
        <f t="shared" si="0"/>
        <v>0</v>
      </c>
    </row>
    <row r="20" spans="1:10" ht="27" customHeight="1" thickTop="1">
      <c r="B20" s="6"/>
      <c r="C20" s="130" t="s">
        <v>34</v>
      </c>
      <c r="D20" s="21" t="str">
        <f>C20</f>
        <v>２５日（日）</v>
      </c>
      <c r="E20" s="22" t="s">
        <v>8</v>
      </c>
      <c r="F20" s="90" t="s">
        <v>30</v>
      </c>
      <c r="G20" s="91"/>
      <c r="H20" s="69"/>
      <c r="I20" s="23">
        <f t="shared" si="0"/>
        <v>0</v>
      </c>
    </row>
    <row r="21" spans="1:10" ht="27" customHeight="1" thickBot="1">
      <c r="B21" s="6"/>
      <c r="C21" s="131"/>
      <c r="D21" s="25" t="str">
        <f>C20</f>
        <v>２５日（日）</v>
      </c>
      <c r="E21" s="26" t="s">
        <v>7</v>
      </c>
      <c r="F21" s="92" t="s">
        <v>31</v>
      </c>
      <c r="G21" s="92"/>
      <c r="H21" s="70"/>
      <c r="I21" s="27">
        <f t="shared" si="0"/>
        <v>0</v>
      </c>
    </row>
    <row r="22" spans="1:10" ht="27" customHeight="1" thickBot="1">
      <c r="B22" s="28"/>
      <c r="C22" s="126" t="s">
        <v>9</v>
      </c>
      <c r="D22" s="127"/>
      <c r="E22" s="127"/>
      <c r="F22" s="127"/>
      <c r="G22" s="128"/>
      <c r="H22" s="71">
        <f>SUM(■枚数)</f>
        <v>0</v>
      </c>
      <c r="I22" s="29">
        <f>SUM(I16:I21)</f>
        <v>0</v>
      </c>
    </row>
    <row r="23" spans="1:10" ht="18" customHeight="1">
      <c r="A23" s="30"/>
      <c r="B23" s="31"/>
      <c r="C23" s="31"/>
      <c r="D23" s="31"/>
      <c r="E23" s="31"/>
      <c r="F23" s="31"/>
      <c r="G23" s="31"/>
      <c r="H23" s="31"/>
      <c r="I23" s="31"/>
    </row>
    <row r="24" spans="1:10" ht="23.5">
      <c r="B24" s="108" t="s">
        <v>20</v>
      </c>
      <c r="C24" s="108"/>
      <c r="D24" s="108"/>
      <c r="E24" s="108"/>
      <c r="F24" s="108"/>
      <c r="G24" s="108"/>
      <c r="H24" s="108"/>
      <c r="I24" s="108"/>
      <c r="J24" s="108"/>
    </row>
    <row r="25" spans="1:10" ht="9" customHeight="1">
      <c r="A25" s="32"/>
      <c r="B25" s="32"/>
      <c r="C25" s="32"/>
      <c r="D25" s="32"/>
      <c r="E25" s="32"/>
      <c r="F25" s="32"/>
      <c r="G25" s="32"/>
      <c r="H25" s="32"/>
      <c r="I25" s="32"/>
    </row>
    <row r="26" spans="1:10" ht="19.899999999999999" customHeight="1">
      <c r="A26" s="33"/>
      <c r="B26" s="30" t="s">
        <v>51</v>
      </c>
      <c r="D26" s="30"/>
      <c r="E26" s="30"/>
      <c r="F26" s="33"/>
      <c r="G26" s="33"/>
      <c r="H26" s="33"/>
      <c r="I26" s="33"/>
    </row>
    <row r="27" spans="1:10" ht="7.9" customHeight="1">
      <c r="A27" s="33"/>
      <c r="B27" s="33"/>
      <c r="C27" s="34"/>
      <c r="D27" s="34"/>
      <c r="E27" s="34"/>
      <c r="F27" s="33"/>
      <c r="G27" s="33"/>
      <c r="H27" s="33"/>
      <c r="I27" s="33"/>
    </row>
    <row r="28" spans="1:10" ht="16.899999999999999" customHeight="1">
      <c r="A28" s="33"/>
      <c r="B28" s="6" t="s">
        <v>22</v>
      </c>
      <c r="C28" s="30"/>
      <c r="D28" s="30"/>
      <c r="E28" s="30"/>
      <c r="F28" s="33"/>
      <c r="G28" s="33"/>
      <c r="H28" s="33"/>
      <c r="I28" s="33"/>
    </row>
    <row r="29" spans="1:10" ht="12" customHeight="1" thickBot="1">
      <c r="D29" s="35"/>
      <c r="F29" s="36">
        <v>300</v>
      </c>
      <c r="G29" s="37"/>
    </row>
    <row r="30" spans="1:10" ht="42" customHeight="1" thickBot="1">
      <c r="B30" s="38"/>
      <c r="C30" s="3"/>
      <c r="D30" s="39"/>
      <c r="E30" s="39" t="s">
        <v>21</v>
      </c>
      <c r="F30" s="40">
        <f>★プログラム代*C30</f>
        <v>0</v>
      </c>
      <c r="G30" s="2"/>
      <c r="H30" s="41"/>
      <c r="I30" s="42"/>
    </row>
    <row r="31" spans="1:10" ht="9.75" customHeight="1">
      <c r="B31" s="109" t="s">
        <v>0</v>
      </c>
      <c r="C31" s="109"/>
      <c r="D31" s="109"/>
      <c r="E31" s="109"/>
      <c r="F31" s="109"/>
      <c r="G31" s="43"/>
    </row>
    <row r="32" spans="1:10" ht="7.5" customHeight="1">
      <c r="B32" s="110"/>
      <c r="C32" s="110"/>
      <c r="D32" s="110"/>
      <c r="E32" s="110"/>
      <c r="F32" s="110"/>
      <c r="G32" s="110"/>
      <c r="H32" s="110"/>
      <c r="I32" s="110"/>
    </row>
    <row r="33" spans="1:12" ht="7.5" customHeight="1">
      <c r="B33" s="111"/>
      <c r="C33" s="112"/>
      <c r="D33" s="112"/>
      <c r="E33" s="112"/>
      <c r="F33" s="112"/>
      <c r="G33" s="112"/>
      <c r="H33" s="112"/>
      <c r="I33" s="112"/>
      <c r="L33" s="44"/>
    </row>
    <row r="34" spans="1:12" ht="6" customHeight="1">
      <c r="B34" s="72"/>
      <c r="C34" s="30"/>
      <c r="D34" s="30"/>
      <c r="E34" s="30"/>
      <c r="F34" s="30"/>
      <c r="G34" s="30"/>
      <c r="H34" s="30"/>
      <c r="I34" s="30"/>
      <c r="L34" s="44"/>
    </row>
    <row r="35" spans="1:12" ht="25.9" hidden="1" customHeight="1">
      <c r="B35" s="72"/>
      <c r="C35" s="30"/>
      <c r="D35" s="30"/>
      <c r="E35" s="30"/>
      <c r="F35" s="30"/>
      <c r="G35" s="30"/>
      <c r="H35" s="73" t="s">
        <v>36</v>
      </c>
      <c r="I35" s="74">
        <v>10000</v>
      </c>
      <c r="L35" s="44"/>
    </row>
    <row r="36" spans="1:12" ht="25.9" hidden="1" customHeight="1">
      <c r="B36" s="72"/>
      <c r="C36" s="30"/>
      <c r="D36" s="30"/>
      <c r="E36" s="30"/>
      <c r="F36" s="30"/>
      <c r="G36" s="30"/>
      <c r="H36" s="73" t="s">
        <v>37</v>
      </c>
      <c r="I36" s="74">
        <v>40000</v>
      </c>
      <c r="L36" s="44"/>
    </row>
    <row r="37" spans="1:12" ht="25.9" hidden="1" customHeight="1">
      <c r="B37" s="72"/>
      <c r="C37" s="30"/>
      <c r="D37" s="30"/>
      <c r="E37" s="30"/>
      <c r="F37" s="30"/>
      <c r="G37" s="30"/>
      <c r="H37" s="73" t="s">
        <v>38</v>
      </c>
      <c r="I37" s="74">
        <v>50000</v>
      </c>
      <c r="L37" s="44"/>
    </row>
    <row r="38" spans="1:12" ht="25.9" hidden="1" customHeight="1">
      <c r="B38" s="72"/>
      <c r="C38" s="30"/>
      <c r="D38" s="30"/>
      <c r="E38" s="30"/>
      <c r="F38" s="30"/>
      <c r="G38" s="30"/>
      <c r="H38" s="73" t="s">
        <v>39</v>
      </c>
      <c r="I38" s="74">
        <v>40000</v>
      </c>
      <c r="L38" s="44"/>
    </row>
    <row r="39" spans="1:12" ht="25.9" hidden="1" customHeight="1">
      <c r="B39" s="72"/>
      <c r="C39" s="30"/>
      <c r="D39" s="30"/>
      <c r="E39" s="30"/>
      <c r="F39" s="30"/>
      <c r="G39" s="30"/>
      <c r="H39" s="73" t="s">
        <v>40</v>
      </c>
      <c r="I39" s="74">
        <v>50000</v>
      </c>
      <c r="L39" s="44"/>
    </row>
    <row r="40" spans="1:12" ht="25.9" hidden="1" customHeight="1">
      <c r="B40" s="72"/>
      <c r="C40" s="30"/>
      <c r="D40" s="30"/>
      <c r="E40" s="30"/>
      <c r="F40" s="30"/>
      <c r="G40" s="30"/>
      <c r="H40" s="73" t="s">
        <v>41</v>
      </c>
      <c r="I40" s="74">
        <v>50000</v>
      </c>
      <c r="L40" s="44"/>
    </row>
    <row r="41" spans="1:12" ht="25.9" hidden="1" customHeight="1">
      <c r="B41" s="72"/>
      <c r="C41" s="30"/>
      <c r="D41" s="30"/>
      <c r="E41" s="30"/>
      <c r="F41" s="30"/>
      <c r="G41" s="30"/>
      <c r="H41" s="73" t="s">
        <v>42</v>
      </c>
      <c r="I41" s="74">
        <v>50000</v>
      </c>
      <c r="L41" s="44"/>
    </row>
    <row r="42" spans="1:12" ht="25.9" hidden="1" customHeight="1">
      <c r="B42" s="72"/>
      <c r="C42" s="30"/>
      <c r="D42" s="30"/>
      <c r="E42" s="30"/>
      <c r="F42" s="30"/>
      <c r="G42" s="30"/>
      <c r="H42" s="30"/>
      <c r="I42" s="30"/>
      <c r="L42" s="44"/>
    </row>
    <row r="43" spans="1:12" ht="18" customHeight="1">
      <c r="A43" s="45"/>
      <c r="B43" s="45"/>
      <c r="C43" s="45"/>
      <c r="D43" s="45"/>
      <c r="E43" s="45"/>
      <c r="F43" s="46" t="s">
        <v>1</v>
      </c>
      <c r="G43" s="47"/>
      <c r="H43" s="113">
        <f>C12</f>
        <v>0</v>
      </c>
      <c r="I43" s="114"/>
    </row>
    <row r="44" spans="1:12" ht="18" customHeight="1">
      <c r="A44" s="45"/>
      <c r="B44" s="45"/>
      <c r="C44" s="45"/>
      <c r="D44" s="45"/>
      <c r="E44" s="45"/>
      <c r="F44" s="48"/>
      <c r="G44" s="49"/>
      <c r="H44" s="45"/>
      <c r="I44" s="50"/>
    </row>
    <row r="45" spans="1:12" ht="18" customHeight="1">
      <c r="A45" s="45"/>
      <c r="B45" s="45"/>
      <c r="C45" s="45"/>
      <c r="D45" s="45"/>
      <c r="E45" s="45"/>
      <c r="F45" s="48" t="s">
        <v>6</v>
      </c>
      <c r="G45" s="49"/>
      <c r="H45" s="44"/>
      <c r="I45" s="51" t="str">
        <f>IF(★参加部門&lt;&gt;"",VLOOKUP(★参加部門,■参加料,2,FALSE),"")</f>
        <v/>
      </c>
      <c r="L45" s="52"/>
    </row>
    <row r="46" spans="1:12" ht="18" customHeight="1">
      <c r="A46" s="45"/>
      <c r="B46" s="45"/>
      <c r="C46" s="45"/>
      <c r="D46" s="45"/>
      <c r="E46" s="45"/>
      <c r="F46" s="48" t="s">
        <v>5</v>
      </c>
      <c r="G46" s="53"/>
      <c r="H46" s="54" t="str">
        <f>"1,500円×"&amp;H22&amp;" 枚"</f>
        <v>1,500円×0 枚</v>
      </c>
      <c r="I46" s="55">
        <f>I22</f>
        <v>0</v>
      </c>
    </row>
    <row r="47" spans="1:12" ht="18" customHeight="1" thickBot="1">
      <c r="B47" s="56"/>
      <c r="C47" s="31"/>
      <c r="D47" s="31"/>
      <c r="E47" s="31"/>
      <c r="F47" s="48" t="s">
        <v>24</v>
      </c>
      <c r="G47" s="49"/>
      <c r="H47" s="31"/>
      <c r="I47" s="57">
        <f>★プログラム*★プログラム代</f>
        <v>0</v>
      </c>
    </row>
    <row r="48" spans="1:12" ht="21" customHeight="1" thickBot="1">
      <c r="A48" s="6"/>
      <c r="F48" s="58" t="s">
        <v>2</v>
      </c>
      <c r="G48" s="59"/>
      <c r="H48" s="60"/>
      <c r="I48" s="61">
        <f>SUM(I45:I47)</f>
        <v>0</v>
      </c>
    </row>
    <row r="49" spans="1:10" ht="21.75" customHeight="1">
      <c r="B49" s="115"/>
      <c r="C49" s="115"/>
      <c r="D49" s="115"/>
      <c r="E49" s="115"/>
      <c r="F49" s="115"/>
      <c r="G49" s="115"/>
      <c r="H49" s="115"/>
      <c r="I49" s="115"/>
      <c r="J49" s="115"/>
    </row>
    <row r="50" spans="1:10" ht="24" customHeight="1">
      <c r="A50" s="30"/>
      <c r="B50" s="108" t="s">
        <v>52</v>
      </c>
      <c r="C50" s="108"/>
      <c r="D50" s="108"/>
      <c r="E50" s="108"/>
      <c r="F50" s="108"/>
      <c r="G50" s="108"/>
      <c r="H50" s="108"/>
      <c r="I50" s="108"/>
      <c r="J50" s="108"/>
    </row>
    <row r="51" spans="1:10" ht="18" customHeight="1">
      <c r="A51" s="30"/>
      <c r="B51" s="30" t="s">
        <v>53</v>
      </c>
      <c r="C51" s="81"/>
      <c r="D51" s="81"/>
      <c r="E51" s="81"/>
      <c r="F51" s="81"/>
      <c r="G51" s="81"/>
      <c r="H51" s="81"/>
      <c r="I51" s="81"/>
    </row>
    <row r="52" spans="1:10" ht="18" customHeight="1">
      <c r="A52" s="30"/>
      <c r="B52" s="82" t="s">
        <v>54</v>
      </c>
      <c r="C52" s="81"/>
      <c r="D52" s="81"/>
      <c r="E52" s="81"/>
      <c r="F52" s="81"/>
      <c r="G52" s="81"/>
      <c r="H52" s="81"/>
      <c r="I52" s="81"/>
    </row>
    <row r="53" spans="1:10" ht="18" customHeight="1">
      <c r="A53" s="30"/>
      <c r="B53" s="124" t="s">
        <v>55</v>
      </c>
      <c r="C53" s="124"/>
      <c r="D53" s="124"/>
      <c r="E53" s="124"/>
      <c r="F53" s="124"/>
      <c r="G53" s="124"/>
      <c r="H53" s="124"/>
      <c r="I53" s="124"/>
      <c r="J53" s="124"/>
    </row>
    <row r="54" spans="1:10" ht="7.5" customHeight="1">
      <c r="A54" s="30"/>
      <c r="B54" s="82"/>
      <c r="C54" s="82"/>
      <c r="D54" s="82"/>
      <c r="E54" s="82"/>
      <c r="F54" s="82"/>
      <c r="G54" s="82"/>
      <c r="H54" s="82"/>
      <c r="I54" s="82"/>
      <c r="J54" s="82"/>
    </row>
    <row r="55" spans="1:10" ht="18" customHeight="1" thickBot="1">
      <c r="A55" s="30"/>
      <c r="B55" s="82"/>
      <c r="C55" s="83" t="s">
        <v>56</v>
      </c>
      <c r="D55" s="84"/>
      <c r="E55" s="84"/>
      <c r="F55" s="125" t="s">
        <v>57</v>
      </c>
      <c r="G55" s="125"/>
      <c r="H55" s="125"/>
      <c r="I55" s="81"/>
    </row>
    <row r="56" spans="1:10" ht="42" customHeight="1" thickBot="1">
      <c r="B56" s="38"/>
      <c r="C56" s="85"/>
      <c r="D56" s="39"/>
      <c r="E56" s="86" t="s">
        <v>58</v>
      </c>
      <c r="F56" s="105">
        <f>C56+27</f>
        <v>27</v>
      </c>
      <c r="G56" s="106"/>
      <c r="H56" s="107"/>
      <c r="I56" s="66" t="s">
        <v>25</v>
      </c>
    </row>
    <row r="57" spans="1:10" ht="23.25" customHeight="1">
      <c r="A57" s="30"/>
      <c r="B57" s="87"/>
      <c r="H57" s="11">
        <v>1000</v>
      </c>
      <c r="I57" s="11">
        <v>1500</v>
      </c>
    </row>
    <row r="58" spans="1:10" ht="12.75" customHeight="1">
      <c r="B58" s="115"/>
      <c r="C58" s="115"/>
      <c r="D58" s="115"/>
      <c r="E58" s="115"/>
      <c r="F58" s="115"/>
      <c r="G58" s="115"/>
      <c r="H58" s="115"/>
      <c r="I58" s="115"/>
      <c r="J58" s="115"/>
    </row>
    <row r="59" spans="1:10" ht="24" customHeight="1" thickBot="1">
      <c r="B59" s="117" t="s">
        <v>47</v>
      </c>
      <c r="C59" s="117"/>
      <c r="D59" s="117"/>
      <c r="E59" s="117"/>
      <c r="F59" s="117"/>
      <c r="G59" s="117"/>
      <c r="H59" s="117"/>
      <c r="I59" s="117"/>
      <c r="J59" s="117"/>
    </row>
    <row r="60" spans="1:10" ht="18" customHeight="1" thickBot="1">
      <c r="B60" s="79" t="s">
        <v>48</v>
      </c>
      <c r="C60" s="75"/>
      <c r="D60" s="75"/>
      <c r="E60" s="75"/>
      <c r="F60" s="75"/>
      <c r="G60" s="75"/>
      <c r="H60" s="75"/>
      <c r="I60" s="76"/>
      <c r="J60" s="80"/>
    </row>
    <row r="61" spans="1:10" ht="18" customHeight="1" thickBot="1">
      <c r="B61" s="118" t="s">
        <v>49</v>
      </c>
      <c r="C61" s="119"/>
      <c r="D61" s="119"/>
      <c r="E61" s="119"/>
      <c r="F61" s="119"/>
      <c r="G61" s="119"/>
      <c r="H61" s="119"/>
      <c r="I61" s="120"/>
      <c r="J61" s="80"/>
    </row>
    <row r="62" spans="1:10" ht="18" customHeight="1">
      <c r="B62" s="103"/>
      <c r="C62" s="103"/>
      <c r="D62" s="103"/>
      <c r="E62" s="103"/>
      <c r="F62" s="103"/>
      <c r="G62" s="103"/>
      <c r="H62" s="103"/>
      <c r="I62" s="103"/>
      <c r="J62" s="103"/>
    </row>
    <row r="63" spans="1:10" ht="18" customHeight="1">
      <c r="B63" s="121" t="s">
        <v>3</v>
      </c>
      <c r="C63" s="122"/>
      <c r="D63" s="122"/>
      <c r="E63" s="122"/>
      <c r="F63" s="122"/>
      <c r="G63" s="122"/>
      <c r="H63" s="122"/>
      <c r="I63" s="122"/>
      <c r="J63" s="123"/>
    </row>
    <row r="64" spans="1:10" ht="29.25" customHeight="1">
      <c r="A64" s="6"/>
      <c r="B64" s="62"/>
      <c r="C64" s="78" t="s">
        <v>50</v>
      </c>
      <c r="D64" s="63"/>
      <c r="E64" s="63"/>
      <c r="F64" s="6"/>
      <c r="G64" s="6"/>
      <c r="H64" s="6"/>
      <c r="I64" s="6"/>
      <c r="J64" s="64"/>
    </row>
    <row r="65" spans="1:10" ht="21" customHeight="1">
      <c r="A65" s="6"/>
      <c r="B65" s="102" t="s">
        <v>46</v>
      </c>
      <c r="C65" s="103"/>
      <c r="D65" s="103"/>
      <c r="E65" s="103"/>
      <c r="F65" s="103"/>
      <c r="G65" s="103"/>
      <c r="H65" s="103"/>
      <c r="I65" s="103"/>
      <c r="J65" s="104"/>
    </row>
    <row r="66" spans="1:10" ht="26.25" customHeight="1">
      <c r="H66" s="65"/>
    </row>
  </sheetData>
  <sheetProtection algorithmName="SHA-512" hashValue="I+f/6LqpdmdT7Pfzf1JdfcX9hdYa3SruxopxeRxt/0K8s0ISnVRxayG79e8NECHj49Okdkw+a/t8lA2mwL4H5w==" saltValue="thJp4TnqYfrdrBJol6NMtA==" spinCount="100000" sheet="1" selectLockedCells="1"/>
  <mergeCells count="32">
    <mergeCell ref="B1:J1"/>
    <mergeCell ref="B59:J59"/>
    <mergeCell ref="B61:I61"/>
    <mergeCell ref="B62:J62"/>
    <mergeCell ref="B63:J63"/>
    <mergeCell ref="B50:J50"/>
    <mergeCell ref="B53:J53"/>
    <mergeCell ref="F55:H55"/>
    <mergeCell ref="C22:G22"/>
    <mergeCell ref="B58:J58"/>
    <mergeCell ref="A2:K2"/>
    <mergeCell ref="B3:J3"/>
    <mergeCell ref="C18:C19"/>
    <mergeCell ref="C20:C21"/>
    <mergeCell ref="F17:G17"/>
    <mergeCell ref="F18:G18"/>
    <mergeCell ref="B65:J65"/>
    <mergeCell ref="F56:H56"/>
    <mergeCell ref="B24:J24"/>
    <mergeCell ref="B31:F31"/>
    <mergeCell ref="B32:I32"/>
    <mergeCell ref="B33:I33"/>
    <mergeCell ref="H43:I43"/>
    <mergeCell ref="B49:J49"/>
    <mergeCell ref="F19:G19"/>
    <mergeCell ref="F20:G20"/>
    <mergeCell ref="F21:G21"/>
    <mergeCell ref="F15:G15"/>
    <mergeCell ref="C8:E8"/>
    <mergeCell ref="C12:H12"/>
    <mergeCell ref="C16:C17"/>
    <mergeCell ref="F16:G16"/>
  </mergeCells>
  <phoneticPr fontId="4"/>
  <conditionalFormatting sqref="C30">
    <cfRule type="expression" dxfId="7" priority="9">
      <formula>ISBLANK(C30)</formula>
    </cfRule>
  </conditionalFormatting>
  <conditionalFormatting sqref="C56">
    <cfRule type="expression" dxfId="6" priority="3">
      <formula>ISBLANK(C56)</formula>
    </cfRule>
  </conditionalFormatting>
  <conditionalFormatting sqref="C8:E8 C10 C12:H12">
    <cfRule type="expression" dxfId="5" priority="13">
      <formula>ISBLANK(C8)</formula>
    </cfRule>
  </conditionalFormatting>
  <conditionalFormatting sqref="E10">
    <cfRule type="expression" dxfId="4" priority="7">
      <formula>C10&lt;&gt;""</formula>
    </cfRule>
  </conditionalFormatting>
  <conditionalFormatting sqref="F8">
    <cfRule type="expression" dxfId="3" priority="8">
      <formula>C8&lt;&gt;""</formula>
    </cfRule>
  </conditionalFormatting>
  <conditionalFormatting sqref="H16:H21">
    <cfRule type="expression" dxfId="2" priority="5">
      <formula>ISBLANK(H16)</formula>
    </cfRule>
  </conditionalFormatting>
  <conditionalFormatting sqref="I12">
    <cfRule type="expression" dxfId="1" priority="6">
      <formula>C12&lt;&gt;""</formula>
    </cfRule>
  </conditionalFormatting>
  <conditionalFormatting sqref="I56">
    <cfRule type="cellIs" priority="1" operator="greaterThan">
      <formula>$C$32</formula>
    </cfRule>
    <cfRule type="expression" dxfId="0" priority="2">
      <formula>C56&lt;&gt;""</formula>
    </cfRule>
  </conditionalFormatting>
  <dataValidations count="3">
    <dataValidation type="whole" allowBlank="1" showInputMessage="1" showErrorMessage="1" sqref="C10:D10" xr:uid="{00000000-0002-0000-0000-000000000000}">
      <formula1>1</formula1>
      <formula2>99</formula2>
    </dataValidation>
    <dataValidation type="list" allowBlank="1" showInputMessage="1" showErrorMessage="1" sqref="C8:E8" xr:uid="{00000000-0002-0000-0000-000001000000}">
      <formula1>■部門名</formula1>
    </dataValidation>
    <dataValidation type="whole" imeMode="off" allowBlank="1" showInputMessage="1" showErrorMessage="1" sqref="H16:H21" xr:uid="{00000000-0002-0000-0000-000002000000}">
      <formula1>0</formula1>
      <formula2>1000</formula2>
    </dataValidation>
  </dataValidations>
  <hyperlinks>
    <hyperlink ref="C64" r:id="rId1" xr:uid="{00000000-0004-0000-0000-000000000000}"/>
  </hyperlinks>
  <printOptions horizontalCentered="1"/>
  <pageMargins left="0.70000000000000007" right="0.70000000000000007" top="0.75000000000000011" bottom="0.75000000000000011" header="0.30000000000000004" footer="0.30000000000000004"/>
  <pageSetup paperSize="9" scale="6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13</vt:i4>
      </vt:variant>
    </vt:vector>
  </HeadingPairs>
  <TitlesOfParts>
    <vt:vector size="14" baseType="lpstr">
      <vt:lpstr>入場券_プログラム申し込み</vt:lpstr>
      <vt:lpstr>■参加料</vt:lpstr>
      <vt:lpstr>■集計範囲</vt:lpstr>
      <vt:lpstr>■部門名</vt:lpstr>
      <vt:lpstr>■払込金額</vt:lpstr>
      <vt:lpstr>■枚数</vt:lpstr>
      <vt:lpstr>★プログラム</vt:lpstr>
      <vt:lpstr>★プログラム代</vt:lpstr>
      <vt:lpstr>★参加部門</vt:lpstr>
      <vt:lpstr>★出演順</vt:lpstr>
      <vt:lpstr>★小フェス入場料</vt:lpstr>
      <vt:lpstr>★団体名</vt:lpstr>
      <vt:lpstr>入場券_プログラム申し込み!★入場料</vt:lpstr>
      <vt:lpstr>入場券_プログラム申し込み!Print_Area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岡松 治彦</dc:creator>
  <cp:lastModifiedBy>博昭 竹内</cp:lastModifiedBy>
  <cp:lastPrinted>2024-07-16T12:44:40Z</cp:lastPrinted>
  <dcterms:created xsi:type="dcterms:W3CDTF">2021-05-24T09:53:01Z</dcterms:created>
  <dcterms:modified xsi:type="dcterms:W3CDTF">2024-07-17T10:03:31Z</dcterms:modified>
</cp:coreProperties>
</file>